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480" windowHeight="11640"/>
  </bookViews>
  <sheets>
    <sheet name="シート１" sheetId="10" r:id="rId1"/>
  </sheets>
  <definedNames>
    <definedName name="_xlnm.Print_Area" localSheetId="0">シート１!$A$1:$J$39</definedName>
  </definedNames>
  <calcPr calcId="125725"/>
</workbook>
</file>

<file path=xl/calcChain.xml><?xml version="1.0" encoding="utf-8"?>
<calcChain xmlns="http://schemas.openxmlformats.org/spreadsheetml/2006/main">
  <c r="C18" i="10"/>
  <c r="F6"/>
  <c r="F7" s="1"/>
  <c r="F8" s="1"/>
  <c r="F9" s="1"/>
  <c r="F10" s="1"/>
  <c r="F11" s="1"/>
  <c r="F12" s="1"/>
  <c r="F13" s="1"/>
  <c r="F14" s="1"/>
  <c r="F15" s="1"/>
  <c r="F16" s="1"/>
  <c r="F17" s="1"/>
  <c r="D6"/>
  <c r="D7" s="1"/>
  <c r="E18"/>
  <c r="B2" s="1"/>
  <c r="B3" s="1"/>
  <c r="B6"/>
  <c r="B8"/>
  <c r="B10"/>
  <c r="B12"/>
  <c r="B14"/>
  <c r="B16"/>
  <c r="G6" l="1"/>
  <c r="E3"/>
  <c r="H6"/>
  <c r="H8"/>
  <c r="H10"/>
  <c r="H12"/>
  <c r="H14"/>
  <c r="H16"/>
  <c r="D8"/>
  <c r="G7"/>
  <c r="B17"/>
  <c r="H17" s="1"/>
  <c r="B15"/>
  <c r="H15" s="1"/>
  <c r="B13"/>
  <c r="H13" s="1"/>
  <c r="B11"/>
  <c r="H11" s="1"/>
  <c r="B9"/>
  <c r="H9" s="1"/>
  <c r="B7"/>
  <c r="B18" l="1"/>
  <c r="I6"/>
  <c r="G8"/>
  <c r="D9"/>
  <c r="H7"/>
  <c r="D10" l="1"/>
  <c r="G9"/>
  <c r="I7"/>
  <c r="J6"/>
  <c r="H18"/>
  <c r="D11" l="1"/>
  <c r="G10"/>
  <c r="I8"/>
  <c r="J7"/>
  <c r="D12" l="1"/>
  <c r="G11"/>
  <c r="I9"/>
  <c r="J8"/>
  <c r="G12" l="1"/>
  <c r="D13"/>
  <c r="I10"/>
  <c r="J9"/>
  <c r="D14" l="1"/>
  <c r="G13"/>
  <c r="I11"/>
  <c r="J10"/>
  <c r="D15" l="1"/>
  <c r="G14"/>
  <c r="I12"/>
  <c r="J11"/>
  <c r="D16" l="1"/>
  <c r="G15"/>
  <c r="I13"/>
  <c r="J12"/>
  <c r="G16" l="1"/>
  <c r="D17"/>
  <c r="I14"/>
  <c r="J13"/>
  <c r="G17" l="1"/>
  <c r="I15"/>
  <c r="J14"/>
  <c r="I16" l="1"/>
  <c r="J15"/>
  <c r="I17" l="1"/>
  <c r="J17" s="1"/>
  <c r="J16"/>
</calcChain>
</file>

<file path=xl/sharedStrings.xml><?xml version="1.0" encoding="utf-8"?>
<sst xmlns="http://schemas.openxmlformats.org/spreadsheetml/2006/main" count="28" uniqueCount="27">
  <si>
    <t>売上</t>
    <rPh sb="0" eb="2">
      <t>ウリアゲ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</si>
  <si>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</si>
  <si>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</si>
  <si>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</si>
  <si>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</si>
  <si>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</si>
  <si>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</si>
  <si>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</si>
  <si>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</si>
  <si>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</si>
  <si>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</si>
  <si>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</si>
  <si>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</si>
  <si>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季節指数</t>
    <rPh sb="0" eb="2">
      <t>キセツ</t>
    </rPh>
    <rPh sb="2" eb="4">
      <t>シスウ</t>
    </rPh>
    <phoneticPr fontId="1"/>
  </si>
  <si>
    <t>結果</t>
    <rPh sb="0" eb="2">
      <t>ケッカ</t>
    </rPh>
    <phoneticPr fontId="1"/>
  </si>
  <si>
    <t>目標売上</t>
    <rPh sb="0" eb="2">
      <t>モクヒョウ</t>
    </rPh>
    <rPh sb="2" eb="4">
      <t>ウリアゲ</t>
    </rPh>
    <phoneticPr fontId="1"/>
  </si>
  <si>
    <t>※青ラインの箇所に数字を入れて下さい。</t>
    <rPh sb="1" eb="2">
      <t>アオ</t>
    </rPh>
    <rPh sb="6" eb="8">
      <t>カショ</t>
    </rPh>
    <rPh sb="9" eb="11">
      <t>スウジ</t>
    </rPh>
    <rPh sb="12" eb="13">
      <t>イ</t>
    </rPh>
    <rPh sb="15" eb="16">
      <t>クダ</t>
    </rPh>
    <phoneticPr fontId="1"/>
  </si>
  <si>
    <t>目標売上推移</t>
    <rPh sb="0" eb="2">
      <t>モクヒョウ</t>
    </rPh>
    <rPh sb="2" eb="4">
      <t>ウリアゲ</t>
    </rPh>
    <rPh sb="4" eb="6">
      <t>スイイ</t>
    </rPh>
    <phoneticPr fontId="1"/>
  </si>
  <si>
    <t>去年売上</t>
    <rPh sb="0" eb="2">
      <t>キョネン</t>
    </rPh>
    <rPh sb="2" eb="4">
      <t>ウリアゲ</t>
    </rPh>
    <phoneticPr fontId="1"/>
  </si>
  <si>
    <t>　①去年売上</t>
    <rPh sb="2" eb="4">
      <t>キョネン</t>
    </rPh>
    <rPh sb="4" eb="6">
      <t>ウリアゲ</t>
    </rPh>
    <phoneticPr fontId="1"/>
  </si>
  <si>
    <t>目標ＵＰ率</t>
    <rPh sb="0" eb="2">
      <t>モクヒョウ</t>
    </rPh>
    <rPh sb="4" eb="5">
      <t>リツ</t>
    </rPh>
    <phoneticPr fontId="1"/>
  </si>
  <si>
    <t>　②目標売上</t>
    <rPh sb="2" eb="4">
      <t>モクヒョウ</t>
    </rPh>
    <rPh sb="4" eb="6">
      <t>ウリアゲ</t>
    </rPh>
    <phoneticPr fontId="1"/>
  </si>
  <si>
    <t>　③月別売上</t>
    <rPh sb="2" eb="4">
      <t>ツキベツ</t>
    </rPh>
    <rPh sb="4" eb="6">
      <t>ウリアゲ</t>
    </rPh>
    <phoneticPr fontId="1"/>
  </si>
  <si>
    <t>目標ＵＰ額</t>
    <rPh sb="0" eb="2">
      <t>モクヒョウ</t>
    </rPh>
    <rPh sb="4" eb="5">
      <t>ガク</t>
    </rPh>
    <phoneticPr fontId="1"/>
  </si>
  <si>
    <t>売上実績</t>
    <rPh sb="0" eb="2">
      <t>ウリアゲ</t>
    </rPh>
    <rPh sb="2" eb="4">
      <t>ジッセキ</t>
    </rPh>
    <phoneticPr fontId="1"/>
  </si>
  <si>
    <t>去年実績</t>
    <rPh sb="0" eb="2">
      <t>キョネン</t>
    </rPh>
    <rPh sb="2" eb="4">
      <t>ジッセキ</t>
    </rPh>
    <phoneticPr fontId="1"/>
  </si>
  <si>
    <t>目標累計</t>
    <rPh sb="0" eb="2">
      <t>モクヒョウ</t>
    </rPh>
    <rPh sb="2" eb="4">
      <t>ルイケイ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</si>
</sst>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%"/>
    <numFmt numFmtId="178" formatCode="#,##0_);[Red]\(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55" fontId="3" fillId="0" borderId="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9" fontId="2" fillId="0" borderId="13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178" fontId="2" fillId="0" borderId="17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6" fontId="2" fillId="0" borderId="1" xfId="0" quotePrefix="1" applyNumberFormat="1" applyFont="1" applyFill="1" applyBorder="1"/>
    <xf numFmtId="176" fontId="2" fillId="0" borderId="1" xfId="1" quotePrefix="1" applyNumberFormat="1" applyFont="1" applyFill="1" applyBorder="1"/>
  </cellXfs>
  <cellStyles count="2">
    <cellStyle name="標準" xfId="0" builtinId="0"/>
    <cellStyle name="標準_シート１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2192269581777999"/>
          <c:y val="6.2953995157384993E-2"/>
          <c:w val="0.73857017658847501"/>
          <c:h val="0.82566585956416472"/>
        </c:manualLayout>
      </c:layout>
      <c:lineChart>
        <c:grouping val="standard"/>
        <c:ser>
          <c:idx val="2"/>
          <c:order val="0"/>
          <c:tx>
            <c:strRef>
              <c:f>シート１!$D$5</c:f>
              <c:strCache>
                <c:ptCount val="1"/>
                <c:pt idx="0">
                  <c:v>売上実績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シート１!$A$6:$A$17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シート１!$D$6:$D$17</c:f>
              <c:numCache>
                <c:formatCode>#,##0_ </c:formatCode>
                <c:ptCount val="12"/>
                <c:pt idx="0">
                  <c:v>735132</c:v>
                </c:pt>
                <c:pt idx="1">
                  <c:v>1612507</c:v>
                </c:pt>
                <c:pt idx="2">
                  <c:v>2812235</c:v>
                </c:pt>
                <c:pt idx="3">
                  <c:v>5454596</c:v>
                </c:pt>
                <c:pt idx="4">
                  <c:v>7444867</c:v>
                </c:pt>
                <c:pt idx="5">
                  <c:v>7444867</c:v>
                </c:pt>
                <c:pt idx="6">
                  <c:v>7444867</c:v>
                </c:pt>
                <c:pt idx="7">
                  <c:v>7444867</c:v>
                </c:pt>
                <c:pt idx="8">
                  <c:v>7444867</c:v>
                </c:pt>
                <c:pt idx="9">
                  <c:v>7444867</c:v>
                </c:pt>
                <c:pt idx="10">
                  <c:v>7444867</c:v>
                </c:pt>
                <c:pt idx="11">
                  <c:v>7444867</c:v>
                </c:pt>
              </c:numCache>
            </c:numRef>
          </c:val>
        </c:ser>
        <c:ser>
          <c:idx val="4"/>
          <c:order val="1"/>
          <c:tx>
            <c:strRef>
              <c:f>シート１!$F$5</c:f>
              <c:strCache>
                <c:ptCount val="1"/>
                <c:pt idx="0">
                  <c:v>去年実績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シート１!$A$6:$A$17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シート１!$F$6:$F$17</c:f>
              <c:numCache>
                <c:formatCode>#,##0_ </c:formatCode>
                <c:ptCount val="12"/>
                <c:pt idx="0">
                  <c:v>923269</c:v>
                </c:pt>
                <c:pt idx="1">
                  <c:v>1765315</c:v>
                </c:pt>
                <c:pt idx="2">
                  <c:v>3886279</c:v>
                </c:pt>
                <c:pt idx="3">
                  <c:v>6243821</c:v>
                </c:pt>
                <c:pt idx="4">
                  <c:v>8334917</c:v>
                </c:pt>
                <c:pt idx="5">
                  <c:v>9824942</c:v>
                </c:pt>
                <c:pt idx="6">
                  <c:v>11075720</c:v>
                </c:pt>
                <c:pt idx="7">
                  <c:v>12054709</c:v>
                </c:pt>
                <c:pt idx="8">
                  <c:v>13074149</c:v>
                </c:pt>
                <c:pt idx="9">
                  <c:v>14456760</c:v>
                </c:pt>
                <c:pt idx="10">
                  <c:v>16101030</c:v>
                </c:pt>
                <c:pt idx="11">
                  <c:v>17280835</c:v>
                </c:pt>
              </c:numCache>
            </c:numRef>
          </c:val>
        </c:ser>
        <c:ser>
          <c:idx val="6"/>
          <c:order val="2"/>
          <c:tx>
            <c:strRef>
              <c:f>シート１!$I$5</c:f>
              <c:strCache>
                <c:ptCount val="1"/>
                <c:pt idx="0">
                  <c:v>目標累計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シート１!$A$6:$A$17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シート１!$I$6:$I$17</c:f>
              <c:numCache>
                <c:formatCode>#,##0;[Red]\-#,##0</c:formatCode>
                <c:ptCount val="12"/>
                <c:pt idx="0">
                  <c:v>1015595.9</c:v>
                </c:pt>
                <c:pt idx="1">
                  <c:v>1941846.5</c:v>
                </c:pt>
                <c:pt idx="2">
                  <c:v>4274906.9000000004</c:v>
                </c:pt>
                <c:pt idx="3">
                  <c:v>6868203.1000000006</c:v>
                </c:pt>
                <c:pt idx="4">
                  <c:v>9168408.7000000011</c:v>
                </c:pt>
                <c:pt idx="5">
                  <c:v>10807436.200000001</c:v>
                </c:pt>
                <c:pt idx="6">
                  <c:v>12183292.000000002</c:v>
                </c:pt>
                <c:pt idx="7">
                  <c:v>13260179.900000002</c:v>
                </c:pt>
                <c:pt idx="8">
                  <c:v>14381563.900000002</c:v>
                </c:pt>
                <c:pt idx="9">
                  <c:v>15902436.000000002</c:v>
                </c:pt>
                <c:pt idx="10">
                  <c:v>17711133</c:v>
                </c:pt>
                <c:pt idx="11">
                  <c:v>19008918.5</c:v>
                </c:pt>
              </c:numCache>
            </c:numRef>
          </c:val>
        </c:ser>
        <c:marker val="1"/>
        <c:axId val="56926208"/>
        <c:axId val="56928512"/>
      </c:lineChart>
      <c:catAx>
        <c:axId val="56926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28512"/>
        <c:crosses val="autoZero"/>
        <c:auto val="1"/>
        <c:lblAlgn val="ctr"/>
        <c:lblOffset val="100"/>
        <c:tickLblSkip val="1"/>
        <c:tickMarkSkip val="1"/>
      </c:catAx>
      <c:valAx>
        <c:axId val="5692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92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38854215621231"/>
          <c:y val="0.40193704600484265"/>
          <c:w val="0.11723336136325001"/>
          <c:h val="0.147699757869249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57150</xdr:rowOff>
    </xdr:from>
    <xdr:to>
      <xdr:col>10</xdr:col>
      <xdr:colOff>0</xdr:colOff>
      <xdr:row>38</xdr:row>
      <xdr:rowOff>171450</xdr:rowOff>
    </xdr:to>
    <xdr:graphicFrame macro="">
      <xdr:nvGraphicFramePr>
        <xdr:cNvPr id="102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8" workbookViewId="0">
      <selection activeCell="L37" sqref="L37"/>
    </sheetView>
  </sheetViews>
  <sheetFormatPr defaultRowHeight="14.25"/>
  <cols>
    <col min="1" max="1" width="15" style="1" bestFit="1" customWidth="1"/>
    <col min="2" max="2" width="11" style="1" bestFit="1" customWidth="1"/>
    <col min="3" max="3" width="11.125" style="1" customWidth="1"/>
    <col min="4" max="4" width="11.75" style="1" customWidth="1"/>
    <col min="5" max="6" width="11" style="1" bestFit="1" customWidth="1"/>
    <col min="7" max="7" width="6.875" style="1" bestFit="1" customWidth="1"/>
    <col min="8" max="9" width="11" style="1" bestFit="1" customWidth="1"/>
    <col min="10" max="10" width="6.875" style="1" bestFit="1" customWidth="1"/>
    <col min="11" max="16384" width="9" style="1"/>
  </cols>
  <sheetData>
    <row r="1" spans="1:10" ht="17.25" customHeight="1" thickBot="1">
      <c r="A1" s="27" t="s">
        <v>17</v>
      </c>
      <c r="D1" s="12" t="s">
        <v>16</v>
      </c>
    </row>
    <row r="2" spans="1:10" ht="17.25" customHeight="1">
      <c r="A2" s="7" t="s">
        <v>19</v>
      </c>
      <c r="B2" s="15">
        <f>E18</f>
        <v>17280835</v>
      </c>
      <c r="C2" s="13"/>
      <c r="D2" s="7" t="s">
        <v>20</v>
      </c>
      <c r="E2" s="29">
        <v>0.1</v>
      </c>
    </row>
    <row r="3" spans="1:10" ht="17.25" customHeight="1" thickBot="1">
      <c r="A3" s="7" t="s">
        <v>21</v>
      </c>
      <c r="B3" s="14">
        <f>B2*(1+E2)</f>
        <v>19008918.5</v>
      </c>
      <c r="C3" s="13"/>
      <c r="D3" s="7" t="s">
        <v>23</v>
      </c>
      <c r="E3" s="30">
        <f>B3-B2</f>
        <v>1728083.5</v>
      </c>
      <c r="F3" s="13"/>
      <c r="G3" s="13"/>
    </row>
    <row r="4" spans="1:10" ht="5.25" customHeight="1" thickBot="1"/>
    <row r="5" spans="1:10" ht="16.5" customHeight="1">
      <c r="A5" s="8" t="s">
        <v>22</v>
      </c>
      <c r="B5" s="4" t="s">
        <v>13</v>
      </c>
      <c r="C5" s="4" t="s">
        <v>0</v>
      </c>
      <c r="D5" s="4" t="s">
        <v>24</v>
      </c>
      <c r="E5" s="4" t="s">
        <v>18</v>
      </c>
      <c r="F5" s="4" t="s">
        <v>25</v>
      </c>
      <c r="G5" s="4" t="s">
        <v>14</v>
      </c>
      <c r="H5" s="31" t="s">
        <v>15</v>
      </c>
      <c r="I5" s="4" t="s">
        <v>26</v>
      </c>
      <c r="J5" s="5" t="s">
        <v>14</v>
      </c>
    </row>
    <row r="6" spans="1:10" ht="16.5" customHeight="1">
      <c r="A6" s="6" t="s">
        <v>1</v>
      </c>
      <c r="B6" s="2">
        <f>E6/E18</f>
        <v>5.3427337278551645E-2</v>
      </c>
      <c r="C6" s="9">
        <v>735132</v>
      </c>
      <c r="D6" s="3">
        <f>C6</f>
        <v>735132</v>
      </c>
      <c r="E6" s="36">
        <v>923269</v>
      </c>
      <c r="F6" s="3">
        <f>E6</f>
        <v>923269</v>
      </c>
      <c r="G6" s="34">
        <f>D6/F6</f>
        <v>0.79622731836550342</v>
      </c>
      <c r="H6" s="32">
        <f>B3*B6</f>
        <v>1015595.9</v>
      </c>
      <c r="I6" s="10">
        <f>H6</f>
        <v>1015595.9</v>
      </c>
      <c r="J6" s="11">
        <f t="shared" ref="J6:J17" si="0">D6/I6</f>
        <v>0.72384301669591222</v>
      </c>
    </row>
    <row r="7" spans="1:10" ht="16.5" customHeight="1">
      <c r="A7" s="6" t="s">
        <v>2</v>
      </c>
      <c r="B7" s="2">
        <f>E7/E18</f>
        <v>4.8727159306827479E-2</v>
      </c>
      <c r="C7" s="9">
        <v>877375</v>
      </c>
      <c r="D7" s="3">
        <f t="shared" ref="D7:D17" si="1">C7+D6</f>
        <v>1612507</v>
      </c>
      <c r="E7" s="37">
        <v>842046</v>
      </c>
      <c r="F7" s="3">
        <f t="shared" ref="F7:F17" si="2">F6+E7</f>
        <v>1765315</v>
      </c>
      <c r="G7" s="34">
        <f t="shared" ref="G7:G17" si="3">D7/F7</f>
        <v>0.91343867808294832</v>
      </c>
      <c r="H7" s="32">
        <f>B3*B7</f>
        <v>926250.60000000009</v>
      </c>
      <c r="I7" s="10">
        <f t="shared" ref="I7:I17" si="4">I6+H7</f>
        <v>1941846.5</v>
      </c>
      <c r="J7" s="11">
        <f t="shared" si="0"/>
        <v>0.83039879825722585</v>
      </c>
    </row>
    <row r="8" spans="1:10" ht="16.5" customHeight="1">
      <c r="A8" s="6" t="s">
        <v>3</v>
      </c>
      <c r="B8" s="2">
        <f>E8/E18</f>
        <v>0.12273504144909664</v>
      </c>
      <c r="C8" s="9">
        <v>1199728</v>
      </c>
      <c r="D8" s="3">
        <f t="shared" si="1"/>
        <v>2812235</v>
      </c>
      <c r="E8" s="37">
        <v>2120964</v>
      </c>
      <c r="F8" s="3">
        <f t="shared" si="2"/>
        <v>3886279</v>
      </c>
      <c r="G8" s="34">
        <f t="shared" si="3"/>
        <v>0.72363178248396476</v>
      </c>
      <c r="H8" s="32">
        <f>B3*B8</f>
        <v>2333060.4</v>
      </c>
      <c r="I8" s="10">
        <f t="shared" si="4"/>
        <v>4274906.9000000004</v>
      </c>
      <c r="J8" s="11">
        <f t="shared" si="0"/>
        <v>0.65784707498542239</v>
      </c>
    </row>
    <row r="9" spans="1:10" ht="16.5" customHeight="1">
      <c r="A9" s="6" t="s">
        <v>4</v>
      </c>
      <c r="B9" s="2">
        <f>E9/E18</f>
        <v>0.13642523639627369</v>
      </c>
      <c r="C9" s="9">
        <v>2642361</v>
      </c>
      <c r="D9" s="3">
        <f t="shared" si="1"/>
        <v>5454596</v>
      </c>
      <c r="E9" s="37">
        <v>2357542</v>
      </c>
      <c r="F9" s="3">
        <f t="shared" si="2"/>
        <v>6243821</v>
      </c>
      <c r="G9" s="34">
        <f t="shared" si="3"/>
        <v>0.87359903494991287</v>
      </c>
      <c r="H9" s="32">
        <f>B3*B9</f>
        <v>2593296.2000000002</v>
      </c>
      <c r="I9" s="10">
        <f t="shared" si="4"/>
        <v>6868203.1000000006</v>
      </c>
      <c r="J9" s="11">
        <f t="shared" si="0"/>
        <v>0.79418094086355706</v>
      </c>
    </row>
    <row r="10" spans="1:10" ht="16.5" customHeight="1">
      <c r="A10" s="6" t="s">
        <v>5</v>
      </c>
      <c r="B10" s="2">
        <f>E10/E18</f>
        <v>0.12100665274565725</v>
      </c>
      <c r="C10" s="9">
        <v>1990271</v>
      </c>
      <c r="D10" s="3">
        <f t="shared" si="1"/>
        <v>7444867</v>
      </c>
      <c r="E10" s="37">
        <v>2091096</v>
      </c>
      <c r="F10" s="3">
        <f t="shared" si="2"/>
        <v>8334917</v>
      </c>
      <c r="G10" s="34">
        <f t="shared" si="3"/>
        <v>0.89321429355565274</v>
      </c>
      <c r="H10" s="32">
        <f>B3*B10</f>
        <v>2300205.6</v>
      </c>
      <c r="I10" s="10">
        <f t="shared" si="4"/>
        <v>9168408.7000000011</v>
      </c>
      <c r="J10" s="11">
        <f t="shared" si="0"/>
        <v>0.8120129941415023</v>
      </c>
    </row>
    <row r="11" spans="1:10" ht="16.5" customHeight="1">
      <c r="A11" s="6" t="s">
        <v>6</v>
      </c>
      <c r="B11" s="2">
        <f>E11/E18</f>
        <v>8.6224132109356991E-2</v>
      </c>
      <c r="C11" s="9"/>
      <c r="D11" s="3">
        <f t="shared" si="1"/>
        <v>7444867</v>
      </c>
      <c r="E11" s="37">
        <v>1490025</v>
      </c>
      <c r="F11" s="3">
        <f t="shared" si="2"/>
        <v>9824942</v>
      </c>
      <c r="G11" s="34">
        <f t="shared" si="3"/>
        <v>0.75775175059557609</v>
      </c>
      <c r="H11" s="32">
        <f>B3*B11</f>
        <v>1639027.5000000002</v>
      </c>
      <c r="I11" s="10">
        <f t="shared" si="4"/>
        <v>10807436.200000001</v>
      </c>
      <c r="J11" s="11">
        <f t="shared" si="0"/>
        <v>0.68886522781415993</v>
      </c>
    </row>
    <row r="12" spans="1:10" ht="16.5" customHeight="1">
      <c r="A12" s="6" t="s">
        <v>7</v>
      </c>
      <c r="B12" s="2">
        <f>E12/E18</f>
        <v>7.2379488606887338E-2</v>
      </c>
      <c r="C12" s="9"/>
      <c r="D12" s="3">
        <f t="shared" si="1"/>
        <v>7444867</v>
      </c>
      <c r="E12" s="37">
        <v>1250778</v>
      </c>
      <c r="F12" s="3">
        <f t="shared" si="2"/>
        <v>11075720</v>
      </c>
      <c r="G12" s="34">
        <f t="shared" si="3"/>
        <v>0.67217905472511041</v>
      </c>
      <c r="H12" s="32">
        <f>B3*B12</f>
        <v>1375855.8</v>
      </c>
      <c r="I12" s="10">
        <f t="shared" si="4"/>
        <v>12183292.000000002</v>
      </c>
      <c r="J12" s="11">
        <f t="shared" si="0"/>
        <v>0.61107186793191848</v>
      </c>
    </row>
    <row r="13" spans="1:10" ht="16.5" customHeight="1">
      <c r="A13" s="6" t="s">
        <v>8</v>
      </c>
      <c r="B13" s="2">
        <f>E13/E18</f>
        <v>5.6651718507815162E-2</v>
      </c>
      <c r="C13" s="9"/>
      <c r="D13" s="3">
        <f t="shared" si="1"/>
        <v>7444867</v>
      </c>
      <c r="E13" s="37">
        <v>978989</v>
      </c>
      <c r="F13" s="3">
        <f t="shared" si="2"/>
        <v>12054709</v>
      </c>
      <c r="G13" s="34">
        <f t="shared" si="3"/>
        <v>0.61758993933408102</v>
      </c>
      <c r="H13" s="32">
        <f>B3*B13</f>
        <v>1076887.8999999999</v>
      </c>
      <c r="I13" s="10">
        <f t="shared" si="4"/>
        <v>13260179.900000002</v>
      </c>
      <c r="J13" s="11">
        <f t="shared" si="0"/>
        <v>0.56144539939461902</v>
      </c>
    </row>
    <row r="14" spans="1:10" ht="16.5" customHeight="1">
      <c r="A14" s="6" t="s">
        <v>9</v>
      </c>
      <c r="B14" s="2">
        <f>E14/E18</f>
        <v>5.8992519748033011E-2</v>
      </c>
      <c r="C14" s="9"/>
      <c r="D14" s="3">
        <f t="shared" si="1"/>
        <v>7444867</v>
      </c>
      <c r="E14" s="37">
        <v>1019440</v>
      </c>
      <c r="F14" s="3">
        <f t="shared" si="2"/>
        <v>13074149</v>
      </c>
      <c r="G14" s="34">
        <f t="shared" si="3"/>
        <v>0.56943415590567314</v>
      </c>
      <c r="H14" s="32">
        <f>B3*B14</f>
        <v>1121384</v>
      </c>
      <c r="I14" s="10">
        <f t="shared" si="4"/>
        <v>14381563.900000002</v>
      </c>
      <c r="J14" s="11">
        <f t="shared" si="0"/>
        <v>0.51766741445970277</v>
      </c>
    </row>
    <row r="15" spans="1:10" ht="16.5" customHeight="1">
      <c r="A15" s="6" t="s">
        <v>10</v>
      </c>
      <c r="B15" s="2">
        <f>E15/E18</f>
        <v>8.0008344504186285E-2</v>
      </c>
      <c r="C15" s="9"/>
      <c r="D15" s="3">
        <f t="shared" si="1"/>
        <v>7444867</v>
      </c>
      <c r="E15" s="37">
        <v>1382611</v>
      </c>
      <c r="F15" s="3">
        <f t="shared" si="2"/>
        <v>14456760</v>
      </c>
      <c r="G15" s="34">
        <f t="shared" si="3"/>
        <v>0.51497479379888711</v>
      </c>
      <c r="H15" s="32">
        <f>B3*B15</f>
        <v>1520872.1</v>
      </c>
      <c r="I15" s="10">
        <f t="shared" si="4"/>
        <v>15902436.000000002</v>
      </c>
      <c r="J15" s="11">
        <f t="shared" si="0"/>
        <v>0.46815890345353373</v>
      </c>
    </row>
    <row r="16" spans="1:10" ht="16.5" customHeight="1">
      <c r="A16" s="6" t="s">
        <v>11</v>
      </c>
      <c r="B16" s="2">
        <f>E16/E18</f>
        <v>9.5149916077550648E-2</v>
      </c>
      <c r="C16" s="9"/>
      <c r="D16" s="3">
        <f t="shared" si="1"/>
        <v>7444867</v>
      </c>
      <c r="E16" s="37">
        <v>1644270</v>
      </c>
      <c r="F16" s="3">
        <f t="shared" si="2"/>
        <v>16101030</v>
      </c>
      <c r="G16" s="34">
        <f t="shared" si="3"/>
        <v>0.46238451825752763</v>
      </c>
      <c r="H16" s="32">
        <f>B3*B16</f>
        <v>1808697</v>
      </c>
      <c r="I16" s="10">
        <f t="shared" si="4"/>
        <v>17711133</v>
      </c>
      <c r="J16" s="11">
        <f t="shared" si="0"/>
        <v>0.42034956205229784</v>
      </c>
    </row>
    <row r="17" spans="1:10" ht="16.5" customHeight="1" thickBot="1">
      <c r="A17" s="16" t="s">
        <v>12</v>
      </c>
      <c r="B17" s="17">
        <f>E17/E18</f>
        <v>6.8272453269763875E-2</v>
      </c>
      <c r="C17" s="18"/>
      <c r="D17" s="19">
        <f t="shared" si="1"/>
        <v>7444867</v>
      </c>
      <c r="E17" s="37">
        <v>1179805</v>
      </c>
      <c r="F17" s="19">
        <f t="shared" si="2"/>
        <v>17280835</v>
      </c>
      <c r="G17" s="35">
        <f t="shared" si="3"/>
        <v>0.4308163928421283</v>
      </c>
      <c r="H17" s="33">
        <f>B3*B17</f>
        <v>1297785.5</v>
      </c>
      <c r="I17" s="20">
        <f t="shared" si="4"/>
        <v>19008918.5</v>
      </c>
      <c r="J17" s="21">
        <f t="shared" si="0"/>
        <v>0.39165126622011665</v>
      </c>
    </row>
    <row r="18" spans="1:10" ht="18" customHeight="1" thickBot="1">
      <c r="A18" s="22"/>
      <c r="B18" s="28">
        <f>SUM(B6:B17)</f>
        <v>0.99999999999999989</v>
      </c>
      <c r="C18" s="23">
        <f>SUM(C6:C17)</f>
        <v>7444867</v>
      </c>
      <c r="D18" s="24"/>
      <c r="E18" s="23">
        <f>SUM(E6:E17)</f>
        <v>17280835</v>
      </c>
      <c r="F18" s="23"/>
      <c r="G18" s="23"/>
      <c r="H18" s="23">
        <f>SUM(H6:H17)</f>
        <v>19008918.5</v>
      </c>
      <c r="I18" s="25"/>
      <c r="J18" s="26"/>
    </row>
    <row r="19" spans="1:10" ht="15" customHeight="1"/>
    <row r="20" spans="1:10" ht="8.25" customHeight="1"/>
    <row r="21" spans="1:10" ht="8.25" customHeight="1"/>
    <row r="22" spans="1:10" ht="20.25" customHeight="1"/>
    <row r="23" spans="1:10" ht="20.25" customHeight="1"/>
    <row r="24" spans="1:10" ht="21.75" customHeight="1"/>
    <row r="25" spans="1:10" ht="6.75" customHeight="1"/>
    <row r="26" spans="1:10" ht="15" customHeight="1"/>
    <row r="27" spans="1:10" ht="20.2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phoneticPr fontId="1"/>
  <pageMargins left="0.84" right="0.24" top="0.3" bottom="0.31" header="0.21" footer="0.19685039370078741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シート１</vt:lpstr>
      <vt:lpstr>シート１!Print_Area</vt:lpstr>
    </vt:vector>
  </TitlesOfParts>
  <Company>石井文泉堂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康裕</dc:creator>
  <cp:lastModifiedBy>yasuhiro</cp:lastModifiedBy>
  <cp:lastPrinted>2014-05-15T11:44:05Z</cp:lastPrinted>
  <dcterms:created xsi:type="dcterms:W3CDTF">2006-06-13T05:24:27Z</dcterms:created>
  <dcterms:modified xsi:type="dcterms:W3CDTF">2014-05-15T11:44:13Z</dcterms:modified>
</cp:coreProperties>
</file>